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</sheets>
  <definedNames>
    <definedName name="_xlnm.Print_Area" localSheetId="0">'QR'!$A$1:$H$234</definedName>
  </definedNames>
  <calcPr fullCalcOnLoad="1"/>
</workbook>
</file>

<file path=xl/sharedStrings.xml><?xml version="1.0" encoding="utf-8"?>
<sst xmlns="http://schemas.openxmlformats.org/spreadsheetml/2006/main" count="147" uniqueCount="104">
  <si>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</si>
  <si>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</si>
  <si>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</si>
  <si>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</si>
  <si>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</si>
  <si>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</si>
  <si>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</si>
  <si>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</si>
  <si>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</si>
  <si>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</si>
  <si>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</si>
  <si>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</si>
  <si>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</si>
  <si>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</si>
  <si>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</si>
  <si>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</si>
  <si>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</si>
  <si>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</si>
  <si>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</si>
  <si>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</si>
  <si>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</si>
  <si>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</si>
  <si>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</si>
  <si>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</si>
  <si>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</si>
  <si>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</si>
  <si>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</si>
  <si>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</si>
  <si>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</si>
  <si>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</si>
  <si>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</si>
  <si>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</si>
  <si>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</si>
  <si>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Ended</t>
  </si>
  <si>
    <t>Cash Flows From Operating Activities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</si>
  <si>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</si>
  <si>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</si>
  <si>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</si>
  <si>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</si>
  <si>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</si>
  <si>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</si>
  <si>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</si>
  <si>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</si>
  <si>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Net change in Cash &amp; Cash Equivalents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</si>
  <si>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</si>
  <si>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</si>
  <si>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</si>
  <si>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</si>
  <si>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</si>
  <si>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</si>
  <si>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</si>
  <si>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Bonus issue</t>
  </si>
  <si>
    <t>Listing expenses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</si>
  <si>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</si>
  <si>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</si>
  <si>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</si>
  <si>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</si>
  <si>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</si>
  <si>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</si>
  <si>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</si>
  <si>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</si>
  <si>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</si>
  <si>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Earning Per Share (sen)</t>
  </si>
  <si>
    <t>Condensed Consolidated Income Statements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</si>
  <si>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</si>
  <si>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</si>
  <si>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</si>
  <si>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</si>
  <si>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</si>
  <si>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</si>
  <si>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</si>
  <si>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Net cash flows from operating activities</t>
  </si>
  <si>
    <t>Profit From Operations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</si>
  <si>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</si>
  <si>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</si>
  <si>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</si>
  <si>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</si>
  <si>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</si>
  <si>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Net profit for the year</t>
  </si>
  <si>
    <t>attached to the interim financial statements)</t>
  </si>
  <si>
    <t xml:space="preserve">Amortization of reserves on </t>
  </si>
  <si>
    <t>Foreign exchange translation</t>
  </si>
  <si>
    <t>Balance at 01/01/2004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</si>
  <si>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</si>
  <si>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</si>
  <si>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</si>
  <si>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</si>
  <si>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</si>
  <si>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Balance at 31/12/2004</t>
  </si>
  <si>
    <t xml:space="preserve"> the Annual Financial Report for the year ended 31 December 2004 and the accompanying notes</t>
  </si>
  <si>
    <t>Balance at 01/01/2005</t>
  </si>
  <si>
    <t>Non-Current Assets</t>
  </si>
  <si>
    <t>Rights issue transfer</t>
  </si>
  <si>
    <t>(Note : The number of shares adjusted for the share split involving the subdivision of shares)</t>
  </si>
  <si>
    <t>Pre-acquisition profit</t>
  </si>
  <si>
    <t>For The Quarter Ended 31 December 2005</t>
  </si>
  <si>
    <t>12 Months Ended</t>
  </si>
  <si>
    <t>Condensed Consolidated Balance Sheets As At 31 December 2005</t>
  </si>
  <si>
    <t>Net Assets Per Share (RM)</t>
  </si>
  <si>
    <t>Rights issue expenses</t>
  </si>
  <si>
    <t>Balance at 31/12/2005</t>
  </si>
  <si>
    <t>12 Months</t>
  </si>
  <si>
    <t>Cash &amp; Cash Equivalents At Beginning Of The Year</t>
  </si>
  <si>
    <t>Cash &amp; Cash Equivalents At End Of The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</si>
</sst>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3" t="s">
        <v>87</v>
      </c>
    </row>
    <row r="2" ht="12.75">
      <c r="A2" s="1" t="s">
        <v>86</v>
      </c>
    </row>
    <row r="4" ht="14.25">
      <c r="A4" s="33" t="s">
        <v>63</v>
      </c>
    </row>
    <row r="5" ht="14.25">
      <c r="A5" s="33" t="s">
        <v>95</v>
      </c>
    </row>
    <row r="7" spans="1:8" ht="12.75">
      <c r="A7" s="2"/>
      <c r="B7" s="3"/>
      <c r="C7" s="3"/>
      <c r="E7" s="46" t="s">
        <v>2</v>
      </c>
      <c r="F7" s="47"/>
      <c r="G7" s="46" t="s">
        <v>96</v>
      </c>
      <c r="H7" s="47"/>
    </row>
    <row r="8" spans="1:8" ht="12.75">
      <c r="A8" s="3"/>
      <c r="B8" s="3"/>
      <c r="C8" s="3"/>
      <c r="E8" s="4" t="s">
        <v>3</v>
      </c>
      <c r="F8" s="4" t="s">
        <v>9</v>
      </c>
      <c r="G8" s="4" t="s">
        <v>10</v>
      </c>
      <c r="H8" s="4" t="s">
        <v>10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4">
        <v>38717</v>
      </c>
      <c r="F10" s="44">
        <v>38352</v>
      </c>
      <c r="G10" s="44">
        <f>E10</f>
        <v>38717</v>
      </c>
      <c r="H10" s="44">
        <f>F10</f>
        <v>38352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8" ht="12.75">
      <c r="A13" s="7" t="s">
        <v>6</v>
      </c>
      <c r="B13" s="3"/>
      <c r="E13" s="13">
        <v>56194</v>
      </c>
      <c r="F13" s="21">
        <f>H13-136167</f>
        <v>47077</v>
      </c>
      <c r="G13" s="13">
        <v>189311</v>
      </c>
      <c r="H13" s="21">
        <v>183244</v>
      </c>
    </row>
    <row r="14" spans="1:8" ht="12.75">
      <c r="A14" s="7"/>
      <c r="B14" s="3"/>
      <c r="E14" s="13"/>
      <c r="F14" s="21"/>
      <c r="G14" s="13"/>
      <c r="H14" s="21"/>
    </row>
    <row r="15" spans="1:8" ht="12.75">
      <c r="A15" s="7" t="s">
        <v>11</v>
      </c>
      <c r="B15" s="3"/>
      <c r="E15" s="13">
        <f>-47913-84</f>
        <v>-47997</v>
      </c>
      <c r="F15" s="21">
        <f>H15+121544</f>
        <v>-40370</v>
      </c>
      <c r="G15" s="13">
        <f>-164980-84</f>
        <v>-165064</v>
      </c>
      <c r="H15" s="21">
        <f>-150646-11268</f>
        <v>-161914</v>
      </c>
    </row>
    <row r="16" spans="1:8" ht="12.75">
      <c r="A16" s="7"/>
      <c r="B16" s="3"/>
      <c r="E16" s="13"/>
      <c r="F16" s="21"/>
      <c r="G16" s="13"/>
      <c r="H16" s="21"/>
    </row>
    <row r="17" spans="1:8" ht="12.75">
      <c r="A17" s="7" t="s">
        <v>12</v>
      </c>
      <c r="B17" s="3"/>
      <c r="E17" s="13">
        <v>592</v>
      </c>
      <c r="F17" s="13">
        <f>H17-1148</f>
        <v>90</v>
      </c>
      <c r="G17" s="13">
        <v>1368</v>
      </c>
      <c r="H17" s="13">
        <v>1238</v>
      </c>
    </row>
    <row r="18" spans="1:8" ht="12.75">
      <c r="A18" s="7"/>
      <c r="B18" s="3"/>
      <c r="E18" s="9"/>
      <c r="F18" s="9"/>
      <c r="G18" s="9"/>
      <c r="H18" s="9"/>
    </row>
    <row r="19" spans="1:8" ht="12.75">
      <c r="A19" s="7" t="s">
        <v>72</v>
      </c>
      <c r="B19" s="3"/>
      <c r="E19" s="13">
        <f>SUM(E13:E18)</f>
        <v>8789</v>
      </c>
      <c r="F19" s="13">
        <f>SUM(F13:F18)</f>
        <v>6797</v>
      </c>
      <c r="G19" s="13">
        <f>SUM(G13:G18)</f>
        <v>25615</v>
      </c>
      <c r="H19" s="13">
        <f>SUM(H13:H18)</f>
        <v>22568</v>
      </c>
    </row>
    <row r="20" spans="1:8" ht="12.75">
      <c r="A20" s="7"/>
      <c r="B20" s="3"/>
      <c r="E20" s="13"/>
      <c r="F20" s="13"/>
      <c r="G20" s="45"/>
      <c r="H20" s="45"/>
    </row>
    <row r="21" spans="1:8" ht="12.75">
      <c r="A21" s="7" t="s">
        <v>13</v>
      </c>
      <c r="B21" s="3"/>
      <c r="E21" s="13">
        <v>-516</v>
      </c>
      <c r="F21" s="13">
        <f>H21+224</f>
        <v>-201</v>
      </c>
      <c r="G21" s="13">
        <v>-1986</v>
      </c>
      <c r="H21" s="13">
        <v>-425</v>
      </c>
    </row>
    <row r="22" spans="1:8" ht="12.75">
      <c r="A22" s="7"/>
      <c r="B22" s="3"/>
      <c r="E22" s="9"/>
      <c r="F22" s="9"/>
      <c r="G22" s="9"/>
      <c r="H22" s="9"/>
    </row>
    <row r="23" spans="1:8" ht="12.75">
      <c r="A23" s="7" t="s">
        <v>14</v>
      </c>
      <c r="B23" s="3"/>
      <c r="E23" s="13">
        <f>SUM(E19:E22)</f>
        <v>8273</v>
      </c>
      <c r="F23" s="13">
        <f>SUM(F19:F22)</f>
        <v>6596</v>
      </c>
      <c r="G23" s="13">
        <f>SUM(G19:G22)</f>
        <v>23629</v>
      </c>
      <c r="H23" s="13">
        <f>SUM(H19:H22)</f>
        <v>22143</v>
      </c>
    </row>
    <row r="24" spans="1:8" ht="12.75">
      <c r="A24" s="7"/>
      <c r="B24" s="3"/>
      <c r="E24" s="13"/>
      <c r="F24" s="13"/>
      <c r="G24" s="45"/>
      <c r="H24" s="45"/>
    </row>
    <row r="25" spans="1:8" ht="12.75">
      <c r="A25" s="7" t="s">
        <v>15</v>
      </c>
      <c r="B25" s="3"/>
      <c r="E25" s="13">
        <v>-1307</v>
      </c>
      <c r="F25" s="13">
        <f>H25+4568</f>
        <v>-1762</v>
      </c>
      <c r="G25" s="13">
        <v>-5166</v>
      </c>
      <c r="H25" s="13">
        <v>-6330</v>
      </c>
    </row>
    <row r="26" spans="1:8" ht="12.75">
      <c r="A26" s="7"/>
      <c r="B26" s="3"/>
      <c r="E26" s="9"/>
      <c r="F26" s="9"/>
      <c r="G26" s="9"/>
      <c r="H26" s="9"/>
    </row>
    <row r="27" spans="1:8" ht="12.75">
      <c r="A27" s="7" t="s">
        <v>16</v>
      </c>
      <c r="B27" s="3"/>
      <c r="E27" s="13">
        <f>E23+E25</f>
        <v>6966</v>
      </c>
      <c r="F27" s="13">
        <f>F23+F25</f>
        <v>4834</v>
      </c>
      <c r="G27" s="13">
        <f>G23+G25</f>
        <v>18463</v>
      </c>
      <c r="H27" s="13">
        <f>H23+H25</f>
        <v>15813</v>
      </c>
    </row>
    <row r="28" spans="1:8" ht="12.75">
      <c r="A28" s="7"/>
      <c r="B28" s="3"/>
      <c r="E28" s="13"/>
      <c r="F28" s="13"/>
      <c r="G28" s="13"/>
      <c r="H28" s="13"/>
    </row>
    <row r="29" spans="1:8" ht="12.75">
      <c r="A29" s="7" t="s">
        <v>17</v>
      </c>
      <c r="B29" s="3"/>
      <c r="E29" s="13">
        <v>-134</v>
      </c>
      <c r="F29" s="13">
        <f>H29+991</f>
        <v>-178</v>
      </c>
      <c r="G29" s="13">
        <v>-872</v>
      </c>
      <c r="H29" s="13">
        <v>-1169</v>
      </c>
    </row>
    <row r="30" spans="1:8" ht="12.75">
      <c r="A30" s="7"/>
      <c r="B30" s="3"/>
      <c r="E30" s="9"/>
      <c r="F30" s="9"/>
      <c r="G30" s="9"/>
      <c r="H30" s="9"/>
    </row>
    <row r="31" spans="1:8" ht="12.75">
      <c r="A31" s="7"/>
      <c r="B31" s="3"/>
      <c r="E31" s="13">
        <f>E27+E29</f>
        <v>6832</v>
      </c>
      <c r="F31" s="13">
        <f>F27+F29</f>
        <v>4656</v>
      </c>
      <c r="G31" s="13">
        <f>G27+G29</f>
        <v>17591</v>
      </c>
      <c r="H31" s="13">
        <f>H27+H29</f>
        <v>14644</v>
      </c>
    </row>
    <row r="32" spans="1:8" ht="12.75">
      <c r="A32" s="7"/>
      <c r="B32" s="3"/>
      <c r="E32" s="13"/>
      <c r="F32" s="13"/>
      <c r="G32" s="13"/>
      <c r="H32" s="13"/>
    </row>
    <row r="33" spans="1:8" ht="12.75">
      <c r="A33" s="7" t="s">
        <v>94</v>
      </c>
      <c r="B33" s="3"/>
      <c r="E33" s="13">
        <v>88</v>
      </c>
      <c r="F33" s="13">
        <v>0</v>
      </c>
      <c r="G33" s="13">
        <v>-189</v>
      </c>
      <c r="H33" s="13">
        <v>0</v>
      </c>
    </row>
    <row r="34" spans="1:8" ht="12.75">
      <c r="A34" s="7"/>
      <c r="B34" s="3"/>
      <c r="E34" s="9"/>
      <c r="F34" s="9"/>
      <c r="G34" s="9"/>
      <c r="H34" s="9"/>
    </row>
    <row r="35" spans="1:8" ht="12.75">
      <c r="A35" s="7" t="s">
        <v>58</v>
      </c>
      <c r="B35" s="3"/>
      <c r="E35" s="13">
        <f>E31+E33</f>
        <v>6920</v>
      </c>
      <c r="F35" s="13">
        <f>F31+F33</f>
        <v>4656</v>
      </c>
      <c r="G35" s="13">
        <f>G31+G33</f>
        <v>17402</v>
      </c>
      <c r="H35" s="13">
        <f>H31+H33</f>
        <v>14644</v>
      </c>
    </row>
    <row r="36" spans="1:8" ht="7.5" customHeight="1" thickBot="1">
      <c r="A36" s="7"/>
      <c r="B36" s="3"/>
      <c r="E36" s="14"/>
      <c r="F36" s="14"/>
      <c r="G36" s="14"/>
      <c r="H36" s="14"/>
    </row>
    <row r="37" spans="1:8" ht="12.75">
      <c r="A37" s="7"/>
      <c r="B37" s="3"/>
      <c r="E37" s="13"/>
      <c r="F37" s="13"/>
      <c r="G37" s="45"/>
      <c r="H37" s="45"/>
    </row>
    <row r="38" spans="1:8" ht="12.75">
      <c r="A38" s="7"/>
      <c r="B38" s="3"/>
      <c r="E38" s="13"/>
      <c r="F38" s="13"/>
      <c r="G38" s="13"/>
      <c r="H38" s="13"/>
    </row>
    <row r="39" spans="1:8" ht="12.75">
      <c r="A39" s="7" t="s">
        <v>62</v>
      </c>
      <c r="B39" s="3"/>
      <c r="E39" s="13"/>
      <c r="F39" s="13"/>
      <c r="G39" s="13"/>
      <c r="H39" s="13"/>
    </row>
    <row r="40" spans="1:8" ht="7.5" customHeight="1">
      <c r="A40" s="7"/>
      <c r="B40" s="3"/>
      <c r="E40" s="13"/>
      <c r="F40" s="21"/>
      <c r="G40" s="13"/>
      <c r="H40" s="21"/>
    </row>
    <row r="41" spans="1:8" ht="12.75">
      <c r="A41" s="7"/>
      <c r="B41" s="7" t="s">
        <v>18</v>
      </c>
      <c r="E41" s="36">
        <v>5.93</v>
      </c>
      <c r="F41" s="29">
        <v>5.45</v>
      </c>
      <c r="G41" s="36">
        <v>14.9</v>
      </c>
      <c r="H41" s="29">
        <v>17.13</v>
      </c>
    </row>
    <row r="42" spans="1:8" ht="7.5" customHeight="1">
      <c r="A42" s="7"/>
      <c r="B42" s="3"/>
      <c r="E42" s="36"/>
      <c r="F42" s="29"/>
      <c r="G42" s="36"/>
      <c r="H42" s="29"/>
    </row>
    <row r="43" spans="1:8" ht="12.75">
      <c r="A43" s="7"/>
      <c r="B43" s="7" t="s">
        <v>19</v>
      </c>
      <c r="E43" s="36">
        <v>5.71</v>
      </c>
      <c r="F43" s="29">
        <v>5.05</v>
      </c>
      <c r="G43" s="36">
        <v>14.36</v>
      </c>
      <c r="H43" s="29">
        <v>15.87</v>
      </c>
    </row>
    <row r="44" spans="1:8" ht="12.75">
      <c r="A44" s="7"/>
      <c r="B44" s="7"/>
      <c r="E44" s="13"/>
      <c r="F44" s="21"/>
      <c r="G44" s="13"/>
      <c r="H44" s="21"/>
    </row>
    <row r="45" spans="1:8" ht="12.75">
      <c r="A45" s="7"/>
      <c r="B45" s="7"/>
      <c r="E45" s="13"/>
      <c r="F45" s="21"/>
      <c r="G45" s="13"/>
      <c r="H45" s="21"/>
    </row>
    <row r="46" spans="1:8" ht="12.75">
      <c r="A46" s="7" t="s">
        <v>59</v>
      </c>
      <c r="B46" s="7"/>
      <c r="E46" s="13"/>
      <c r="F46" s="21"/>
      <c r="G46" s="13"/>
      <c r="H46" s="21"/>
    </row>
    <row r="47" spans="1:8" ht="12.75">
      <c r="A47" s="7" t="s">
        <v>89</v>
      </c>
      <c r="B47" s="7"/>
      <c r="E47" s="13"/>
      <c r="F47" s="21"/>
      <c r="G47" s="13"/>
      <c r="H47" s="21"/>
    </row>
    <row r="48" spans="1:8" ht="12.75">
      <c r="A48" s="7" t="s">
        <v>79</v>
      </c>
      <c r="B48" s="3"/>
      <c r="E48" s="13"/>
      <c r="F48" s="21"/>
      <c r="G48" s="13"/>
      <c r="H48" s="21"/>
    </row>
    <row r="49" spans="1:8" ht="12.75" customHeight="1">
      <c r="A49" s="7"/>
      <c r="B49" s="3"/>
      <c r="C49" s="7"/>
      <c r="E49" s="8"/>
      <c r="F49" s="8"/>
      <c r="G49" s="8"/>
      <c r="H49" s="8"/>
    </row>
    <row r="50" spans="1:8" ht="12.75" customHeight="1">
      <c r="A50" s="7"/>
      <c r="B50" s="3"/>
      <c r="C50" s="7"/>
      <c r="E50" s="8"/>
      <c r="F50" s="8"/>
      <c r="G50" s="8"/>
      <c r="H50" s="8"/>
    </row>
    <row r="51" spans="1:8" ht="12.75" customHeight="1">
      <c r="A51" s="33" t="s">
        <v>87</v>
      </c>
      <c r="B51" s="3"/>
      <c r="C51" s="7"/>
      <c r="E51" s="8"/>
      <c r="F51" s="8"/>
      <c r="G51" s="8"/>
      <c r="H51" s="8"/>
    </row>
    <row r="52" spans="1:8" ht="12.75" customHeight="1">
      <c r="A52" s="1" t="s">
        <v>86</v>
      </c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4" t="s">
        <v>97</v>
      </c>
      <c r="B54" s="3"/>
      <c r="C54" s="7"/>
      <c r="E54" s="8"/>
      <c r="F54" s="8"/>
      <c r="G54" s="8"/>
      <c r="H54" s="8"/>
    </row>
    <row r="55" spans="1:8" ht="12.75" customHeight="1">
      <c r="A55" s="34"/>
      <c r="B55" s="3"/>
      <c r="C55" s="7"/>
      <c r="E55" s="8"/>
      <c r="F55" s="8"/>
      <c r="G55" s="8"/>
      <c r="H55" s="8"/>
    </row>
    <row r="56" spans="1:8" ht="12.75">
      <c r="A56" s="15"/>
      <c r="B56" s="3"/>
      <c r="C56" s="7"/>
      <c r="E56" s="8"/>
      <c r="F56" s="17" t="s">
        <v>5</v>
      </c>
      <c r="G56" s="16"/>
      <c r="H56" s="17" t="s">
        <v>5</v>
      </c>
    </row>
    <row r="57" spans="1:8" ht="12.75">
      <c r="A57" s="7"/>
      <c r="B57" s="3"/>
      <c r="C57" s="7"/>
      <c r="E57" s="8"/>
      <c r="F57" s="43">
        <f>E10</f>
        <v>38717</v>
      </c>
      <c r="G57" s="16"/>
      <c r="H57" s="43">
        <v>38352</v>
      </c>
    </row>
    <row r="58" spans="1:8" ht="12.75">
      <c r="A58" s="7"/>
      <c r="B58" s="3"/>
      <c r="C58" s="7"/>
      <c r="E58" s="8"/>
      <c r="F58" s="19" t="s">
        <v>1</v>
      </c>
      <c r="G58" s="16"/>
      <c r="H58" s="19" t="s">
        <v>1</v>
      </c>
    </row>
    <row r="59" spans="1:8" ht="12.75" customHeight="1">
      <c r="A59" s="7"/>
      <c r="B59" s="3"/>
      <c r="C59" s="3"/>
      <c r="E59" s="8"/>
      <c r="F59" s="8"/>
      <c r="G59" s="8"/>
      <c r="H59" s="8"/>
    </row>
    <row r="60" spans="1:8" ht="12.75" customHeight="1">
      <c r="A60" s="7" t="s">
        <v>20</v>
      </c>
      <c r="B60" s="7"/>
      <c r="C60" s="7"/>
      <c r="F60" s="13">
        <v>88293</v>
      </c>
      <c r="G60" s="8"/>
      <c r="H60" s="16">
        <v>32587</v>
      </c>
    </row>
    <row r="61" spans="1:8" ht="12.75" customHeight="1">
      <c r="A61" s="7"/>
      <c r="B61" s="7"/>
      <c r="C61" s="7"/>
      <c r="F61" s="13"/>
      <c r="G61" s="8"/>
      <c r="H61" s="8"/>
    </row>
    <row r="62" spans="1:8" ht="12.75" customHeight="1">
      <c r="A62" s="7" t="s">
        <v>21</v>
      </c>
      <c r="B62" s="7"/>
      <c r="C62" s="7"/>
      <c r="F62" s="13">
        <f>632-84</f>
        <v>548</v>
      </c>
      <c r="G62" s="8"/>
      <c r="H62" s="16">
        <v>763</v>
      </c>
    </row>
    <row r="63" spans="1:8" ht="12.75" customHeight="1">
      <c r="A63" s="7"/>
      <c r="B63" s="7"/>
      <c r="C63" s="7"/>
      <c r="F63" s="13"/>
      <c r="G63" s="8"/>
      <c r="H63" s="8"/>
    </row>
    <row r="64" spans="1:8" ht="12.75" customHeight="1">
      <c r="A64" s="7" t="s">
        <v>91</v>
      </c>
      <c r="B64" s="7"/>
      <c r="C64" s="7"/>
      <c r="F64" s="13">
        <v>3910</v>
      </c>
      <c r="G64" s="8"/>
      <c r="H64" s="16">
        <v>0</v>
      </c>
    </row>
    <row r="65" spans="1:8" ht="12.75" customHeight="1">
      <c r="A65" s="7"/>
      <c r="B65" s="7"/>
      <c r="C65" s="7"/>
      <c r="F65" s="13"/>
      <c r="G65" s="8"/>
      <c r="H65" s="16"/>
    </row>
    <row r="66" spans="1:8" ht="12.75" customHeight="1">
      <c r="A66" s="7" t="s">
        <v>22</v>
      </c>
      <c r="C66" s="7"/>
      <c r="F66" s="13"/>
      <c r="G66" s="8"/>
      <c r="H66" s="13"/>
    </row>
    <row r="67" spans="1:8" ht="7.5" customHeight="1">
      <c r="A67" s="7"/>
      <c r="C67" s="7"/>
      <c r="F67" s="10"/>
      <c r="G67" s="8"/>
      <c r="H67" s="10"/>
    </row>
    <row r="68" spans="1:8" ht="12.75" customHeight="1">
      <c r="A68" s="7"/>
      <c r="B68" s="7" t="s">
        <v>8</v>
      </c>
      <c r="F68" s="18">
        <v>15709</v>
      </c>
      <c r="G68" s="8"/>
      <c r="H68" s="18">
        <v>19158</v>
      </c>
    </row>
    <row r="69" spans="1:8" ht="7.5" customHeight="1">
      <c r="A69" s="7"/>
      <c r="B69" s="7"/>
      <c r="C69" s="7"/>
      <c r="F69" s="11"/>
      <c r="G69" s="8"/>
      <c r="H69" s="11"/>
    </row>
    <row r="70" spans="1:8" ht="12.75" customHeight="1">
      <c r="A70" s="7"/>
      <c r="B70" s="7" t="s">
        <v>23</v>
      </c>
      <c r="C70" s="7"/>
      <c r="F70" s="18">
        <f>78906+7489+11499</f>
        <v>97894</v>
      </c>
      <c r="G70" s="8"/>
      <c r="H70" s="18">
        <v>91699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60</v>
      </c>
      <c r="C72" s="7"/>
      <c r="F72" s="18">
        <f>1109+3097</f>
        <v>4206</v>
      </c>
      <c r="G72" s="8"/>
      <c r="H72" s="18">
        <f>3123+4259</f>
        <v>7382</v>
      </c>
    </row>
    <row r="73" spans="1:8" ht="7.5" customHeight="1">
      <c r="A73" s="7"/>
      <c r="B73" s="7"/>
      <c r="C73" s="7"/>
      <c r="F73" s="18"/>
      <c r="G73" s="8"/>
      <c r="H73" s="18"/>
    </row>
    <row r="74" spans="1:8" ht="12.75" customHeight="1">
      <c r="A74" s="7"/>
      <c r="B74" s="7"/>
      <c r="C74" s="7"/>
      <c r="F74" s="10">
        <f>SUM(F68:F73)</f>
        <v>117809</v>
      </c>
      <c r="G74" s="8"/>
      <c r="H74" s="10">
        <f>SUM(H68:H73)</f>
        <v>118239</v>
      </c>
    </row>
    <row r="75" spans="1:8" ht="7.5" customHeight="1">
      <c r="A75" s="7"/>
      <c r="B75" s="7"/>
      <c r="C75" s="7"/>
      <c r="F75" s="12"/>
      <c r="G75" s="8"/>
      <c r="H75" s="12"/>
    </row>
    <row r="76" spans="1:8" ht="12.75" customHeight="1">
      <c r="A76" s="7"/>
      <c r="B76" s="7"/>
      <c r="C76" s="7"/>
      <c r="F76" s="13"/>
      <c r="G76" s="8"/>
      <c r="H76" s="13"/>
    </row>
    <row r="77" spans="1:8" ht="12.75" customHeight="1">
      <c r="A77" s="7" t="s">
        <v>24</v>
      </c>
      <c r="C77" s="7"/>
      <c r="F77" s="13"/>
      <c r="G77" s="8"/>
      <c r="H77" s="13"/>
    </row>
    <row r="78" spans="1:8" ht="7.5" customHeight="1">
      <c r="A78" s="7"/>
      <c r="B78" s="7"/>
      <c r="C78" s="7"/>
      <c r="F78" s="10"/>
      <c r="G78" s="8"/>
      <c r="H78" s="10"/>
    </row>
    <row r="79" spans="1:8" ht="12.75" customHeight="1">
      <c r="A79" s="7"/>
      <c r="B79" s="7" t="s">
        <v>25</v>
      </c>
      <c r="C79" s="7"/>
      <c r="F79" s="18">
        <f>26279+5343+12609</f>
        <v>44231</v>
      </c>
      <c r="G79" s="8"/>
      <c r="H79" s="18">
        <f>55639+407</f>
        <v>56046</v>
      </c>
    </row>
    <row r="80" spans="1:8" ht="7.5" customHeight="1">
      <c r="A80" s="7"/>
      <c r="B80" s="7"/>
      <c r="C80" s="7"/>
      <c r="F80" s="18"/>
      <c r="G80" s="8"/>
      <c r="H80" s="18"/>
    </row>
    <row r="81" spans="1:8" ht="12.75" customHeight="1">
      <c r="A81" s="7"/>
      <c r="B81" s="7" t="s">
        <v>26</v>
      </c>
      <c r="C81" s="7"/>
      <c r="F81" s="18">
        <f>2097+243+515+6208</f>
        <v>9063</v>
      </c>
      <c r="G81" s="8"/>
      <c r="H81" s="18">
        <f>2907+3549</f>
        <v>6456</v>
      </c>
    </row>
    <row r="82" spans="1:8" ht="7.5" customHeight="1">
      <c r="A82" s="7"/>
      <c r="B82" s="7"/>
      <c r="C82" s="7"/>
      <c r="F82" s="11"/>
      <c r="G82" s="8"/>
      <c r="H82" s="11"/>
    </row>
    <row r="83" spans="1:8" ht="12.75" customHeight="1">
      <c r="A83" s="7"/>
      <c r="B83" s="7" t="s">
        <v>15</v>
      </c>
      <c r="C83" s="7"/>
      <c r="F83" s="11">
        <v>1196</v>
      </c>
      <c r="G83" s="8"/>
      <c r="H83" s="11">
        <v>1461</v>
      </c>
    </row>
    <row r="84" spans="1:8" ht="7.5" customHeight="1">
      <c r="A84" s="7"/>
      <c r="B84" s="7"/>
      <c r="C84" s="7"/>
      <c r="F84" s="11"/>
      <c r="G84" s="8"/>
      <c r="H84" s="11"/>
    </row>
    <row r="85" spans="1:8" ht="12.75" customHeight="1">
      <c r="A85" s="7"/>
      <c r="B85" s="7" t="s">
        <v>27</v>
      </c>
      <c r="C85" s="7"/>
      <c r="F85" s="18">
        <v>0</v>
      </c>
      <c r="G85" s="8"/>
      <c r="H85" s="18">
        <v>3082</v>
      </c>
    </row>
    <row r="86" spans="1:8" ht="6.75" customHeight="1">
      <c r="A86" s="7"/>
      <c r="B86" s="7"/>
      <c r="C86" s="7"/>
      <c r="F86" s="19"/>
      <c r="G86" s="8"/>
      <c r="H86" s="19"/>
    </row>
    <row r="87" spans="1:8" ht="12.75" customHeight="1">
      <c r="A87" s="7"/>
      <c r="B87" s="7"/>
      <c r="C87" s="7"/>
      <c r="F87" s="10">
        <f>SUM(F79:F86)</f>
        <v>54490</v>
      </c>
      <c r="G87" s="8"/>
      <c r="H87" s="10">
        <f>SUM(H79:H86)</f>
        <v>67045</v>
      </c>
    </row>
    <row r="88" spans="1:8" ht="7.5" customHeight="1">
      <c r="A88" s="7"/>
      <c r="B88" s="7"/>
      <c r="C88" s="7"/>
      <c r="F88" s="12"/>
      <c r="G88" s="8"/>
      <c r="H88" s="12"/>
    </row>
    <row r="89" spans="1:8" ht="12.75" customHeight="1">
      <c r="A89" s="7"/>
      <c r="B89" s="7"/>
      <c r="C89" s="7"/>
      <c r="F89" s="8"/>
      <c r="G89" s="8"/>
      <c r="H89" s="8"/>
    </row>
    <row r="90" spans="1:8" ht="12.75" customHeight="1">
      <c r="A90" s="7" t="s">
        <v>28</v>
      </c>
      <c r="C90" s="7"/>
      <c r="F90" s="13">
        <f>F74-F87</f>
        <v>63319</v>
      </c>
      <c r="G90" s="8"/>
      <c r="H90" s="13">
        <f>H74-H87</f>
        <v>51194</v>
      </c>
    </row>
    <row r="91" spans="1:8" ht="12.75" customHeight="1">
      <c r="A91" s="7"/>
      <c r="B91" s="7"/>
      <c r="C91" s="7"/>
      <c r="F91" s="9"/>
      <c r="G91" s="8"/>
      <c r="H91" s="9"/>
    </row>
    <row r="92" spans="1:8" ht="12.75" customHeight="1">
      <c r="A92" s="7"/>
      <c r="B92" s="7"/>
      <c r="C92" s="7"/>
      <c r="F92" s="13">
        <f>F60+F62+F64+F90</f>
        <v>156070</v>
      </c>
      <c r="G92" s="8"/>
      <c r="H92" s="13">
        <f>H60+H62+H64+H90</f>
        <v>84544</v>
      </c>
    </row>
    <row r="93" spans="1:8" ht="7.5" customHeight="1" thickBot="1">
      <c r="A93" s="7"/>
      <c r="B93" s="7"/>
      <c r="C93" s="7"/>
      <c r="F93" s="14"/>
      <c r="G93" s="8"/>
      <c r="H93" s="14"/>
    </row>
    <row r="94" spans="1:8" ht="12.75" customHeight="1">
      <c r="A94" s="7"/>
      <c r="B94" s="7"/>
      <c r="C94" s="7"/>
      <c r="F94" s="8"/>
      <c r="G94" s="8"/>
      <c r="H94" s="8"/>
    </row>
    <row r="95" spans="1:8" ht="12.75" customHeight="1">
      <c r="A95" s="7" t="s">
        <v>29</v>
      </c>
      <c r="B95" s="7"/>
      <c r="C95" s="7"/>
      <c r="F95" s="8">
        <v>66740</v>
      </c>
      <c r="G95" s="8"/>
      <c r="H95" s="8">
        <v>42804</v>
      </c>
    </row>
    <row r="96" spans="1:8" ht="12.75" customHeight="1">
      <c r="A96" s="7"/>
      <c r="B96" s="7"/>
      <c r="C96" s="7"/>
      <c r="F96" s="8"/>
      <c r="G96" s="8"/>
      <c r="H96" s="8"/>
    </row>
    <row r="97" spans="1:8" ht="12.75" customHeight="1">
      <c r="A97" s="7" t="s">
        <v>4</v>
      </c>
      <c r="C97" s="7"/>
      <c r="F97" s="13">
        <f>3028+19+46567-84</f>
        <v>49530</v>
      </c>
      <c r="G97" s="8"/>
      <c r="H97" s="13">
        <f>213+198+34615</f>
        <v>35026</v>
      </c>
    </row>
    <row r="98" spans="1:8" ht="12.75" customHeight="1">
      <c r="A98" s="7"/>
      <c r="B98" s="7"/>
      <c r="C98" s="7"/>
      <c r="F98" s="9"/>
      <c r="G98" s="8"/>
      <c r="H98" s="9"/>
    </row>
    <row r="99" spans="1:8" ht="12.75" customHeight="1">
      <c r="A99" s="7" t="s">
        <v>30</v>
      </c>
      <c r="C99" s="7"/>
      <c r="F99" s="8">
        <f>F95+F97</f>
        <v>116270</v>
      </c>
      <c r="G99" s="8"/>
      <c r="H99" s="8">
        <f>H95+H97</f>
        <v>77830</v>
      </c>
    </row>
    <row r="100" spans="1:8" ht="12.75" customHeight="1">
      <c r="A100" s="7"/>
      <c r="B100" s="7"/>
      <c r="C100" s="7"/>
      <c r="F100" s="13"/>
      <c r="G100" s="8"/>
      <c r="H100" s="13"/>
    </row>
    <row r="101" spans="1:8" ht="12.75" customHeight="1">
      <c r="A101" s="7" t="s">
        <v>7</v>
      </c>
      <c r="C101" s="7"/>
      <c r="F101" s="21">
        <v>3528</v>
      </c>
      <c r="G101" s="8"/>
      <c r="H101" s="21">
        <v>4315</v>
      </c>
    </row>
    <row r="102" spans="1:8" ht="12.75" customHeight="1">
      <c r="A102" s="7"/>
      <c r="B102" s="7"/>
      <c r="C102" s="7"/>
      <c r="F102" s="8"/>
      <c r="G102" s="8"/>
      <c r="H102" s="8"/>
    </row>
    <row r="103" spans="1:8" ht="12.75" customHeight="1">
      <c r="A103" s="7" t="s">
        <v>31</v>
      </c>
      <c r="C103" s="7"/>
      <c r="F103" s="16"/>
      <c r="G103" s="8"/>
      <c r="H103" s="16"/>
    </row>
    <row r="104" spans="1:8" ht="7.5" customHeight="1">
      <c r="A104" s="7"/>
      <c r="B104" s="7"/>
      <c r="C104" s="7"/>
      <c r="F104" s="16"/>
      <c r="G104" s="8"/>
      <c r="H104" s="16"/>
    </row>
    <row r="105" spans="1:8" ht="12.75" customHeight="1">
      <c r="A105" s="7"/>
      <c r="B105" s="20" t="s">
        <v>26</v>
      </c>
      <c r="C105" s="7"/>
      <c r="F105" s="16">
        <f>34705+575</f>
        <v>35280</v>
      </c>
      <c r="G105" s="8"/>
      <c r="H105" s="16">
        <v>1407</v>
      </c>
    </row>
    <row r="106" spans="1:8" ht="7.5" customHeight="1">
      <c r="A106" s="7"/>
      <c r="B106" s="7"/>
      <c r="C106" s="7"/>
      <c r="F106" s="8"/>
      <c r="G106" s="8"/>
      <c r="H106" s="8"/>
    </row>
    <row r="107" spans="1:8" ht="12.75" customHeight="1">
      <c r="A107" s="7"/>
      <c r="B107" s="20" t="s">
        <v>32</v>
      </c>
      <c r="C107" s="20"/>
      <c r="F107" s="21">
        <v>992</v>
      </c>
      <c r="G107" s="8"/>
      <c r="H107" s="21">
        <v>992</v>
      </c>
    </row>
    <row r="108" spans="1:8" ht="12.75" customHeight="1">
      <c r="A108" s="7"/>
      <c r="B108" s="20"/>
      <c r="C108" s="20"/>
      <c r="F108" s="9"/>
      <c r="G108" s="8"/>
      <c r="H108" s="9"/>
    </row>
    <row r="109" spans="1:8" ht="12.75" customHeight="1">
      <c r="A109" s="7"/>
      <c r="B109" s="20"/>
      <c r="C109" s="20"/>
      <c r="F109" s="13">
        <f>SUM(F99:F107)</f>
        <v>156070</v>
      </c>
      <c r="G109" s="8"/>
      <c r="H109" s="13">
        <f>SUM(H99:H107)</f>
        <v>84544</v>
      </c>
    </row>
    <row r="110" spans="1:8" ht="7.5" customHeight="1" thickBot="1">
      <c r="A110" s="7"/>
      <c r="B110" s="20"/>
      <c r="C110" s="20"/>
      <c r="F110" s="14"/>
      <c r="G110" s="8"/>
      <c r="H110" s="14"/>
    </row>
    <row r="111" spans="1:9" ht="12.75" customHeight="1">
      <c r="A111" s="7"/>
      <c r="B111" s="20"/>
      <c r="C111" s="20"/>
      <c r="F111" s="8"/>
      <c r="G111" s="8"/>
      <c r="H111" s="8"/>
      <c r="I111" s="8">
        <f>F92-F109</f>
        <v>0</v>
      </c>
    </row>
    <row r="112" spans="1:8" ht="12.75" customHeight="1">
      <c r="A112" s="20" t="s">
        <v>98</v>
      </c>
      <c r="C112" s="20"/>
      <c r="F112" s="22">
        <f>(F99+F101)/(F95*2)</f>
        <v>0.8974977524722805</v>
      </c>
      <c r="G112" s="22"/>
      <c r="H112" s="22">
        <f>(H99+H101)/(H95*2)</f>
        <v>0.9595481730679376</v>
      </c>
    </row>
    <row r="113" spans="1:8" ht="12.75" customHeight="1">
      <c r="A113" s="20" t="s">
        <v>93</v>
      </c>
      <c r="C113" s="20"/>
      <c r="F113" s="22"/>
      <c r="G113" s="22"/>
      <c r="H113" s="22"/>
    </row>
    <row r="114" spans="1:8" ht="12.75" customHeight="1">
      <c r="A114" s="20"/>
      <c r="C114" s="20"/>
      <c r="F114" s="22"/>
      <c r="G114" s="22"/>
      <c r="H114" s="22"/>
    </row>
    <row r="115" spans="1:8" ht="12.75" customHeight="1">
      <c r="A115" s="7" t="s">
        <v>61</v>
      </c>
      <c r="C115" s="20"/>
      <c r="F115" s="22"/>
      <c r="G115" s="22"/>
      <c r="H115" s="22"/>
    </row>
    <row r="116" spans="1:8" ht="12.75" customHeight="1">
      <c r="A116" s="7" t="s">
        <v>89</v>
      </c>
      <c r="B116" s="7"/>
      <c r="E116" s="13"/>
      <c r="F116" s="21"/>
      <c r="G116" s="13"/>
      <c r="H116" s="22"/>
    </row>
    <row r="117" spans="1:8" ht="12.75" customHeight="1">
      <c r="A117" s="7" t="s">
        <v>79</v>
      </c>
      <c r="B117" s="3"/>
      <c r="E117" s="13"/>
      <c r="F117" s="21"/>
      <c r="G117" s="13"/>
      <c r="H117" s="22"/>
    </row>
    <row r="118" spans="1:8" ht="12.75" customHeight="1">
      <c r="A118" s="7"/>
      <c r="C118" s="20"/>
      <c r="F118" s="22"/>
      <c r="G118" s="22"/>
      <c r="H118" s="22"/>
    </row>
    <row r="119" spans="1:8" ht="12.75" customHeight="1">
      <c r="A119" s="33" t="s">
        <v>87</v>
      </c>
      <c r="C119" s="20"/>
      <c r="F119" s="22"/>
      <c r="G119" s="22"/>
      <c r="H119" s="22"/>
    </row>
    <row r="120" spans="1:8" ht="12.75" customHeight="1">
      <c r="A120" s="1" t="s">
        <v>86</v>
      </c>
      <c r="C120" s="20"/>
      <c r="F120" s="22"/>
      <c r="G120" s="22"/>
      <c r="H120" s="22"/>
    </row>
    <row r="121" spans="1:8" ht="12.75" customHeight="1">
      <c r="A121" s="7"/>
      <c r="C121" s="20"/>
      <c r="F121" s="22"/>
      <c r="G121" s="22"/>
      <c r="H121" s="22"/>
    </row>
    <row r="122" spans="1:8" ht="12.75" customHeight="1">
      <c r="A122" s="34" t="s">
        <v>77</v>
      </c>
      <c r="C122" s="20"/>
      <c r="F122" s="22"/>
      <c r="G122" s="22"/>
      <c r="H122" s="22"/>
    </row>
    <row r="123" spans="1:8" ht="12.75" customHeight="1">
      <c r="A123" s="34" t="str">
        <f>A5</f>
        <v>For The Quarter Ended 31 December 2005</v>
      </c>
      <c r="C123" s="20"/>
      <c r="F123" s="22"/>
      <c r="G123" s="22"/>
      <c r="H123" s="22"/>
    </row>
    <row r="124" spans="1:8" ht="12.75" customHeight="1">
      <c r="A124" s="7"/>
      <c r="C124" s="20"/>
      <c r="F124" s="22"/>
      <c r="G124" s="22"/>
      <c r="H124" s="22"/>
    </row>
    <row r="125" spans="1:8" ht="12.75" customHeight="1">
      <c r="A125" s="40"/>
      <c r="B125" s="37"/>
      <c r="C125" s="41"/>
      <c r="D125" s="4" t="s">
        <v>46</v>
      </c>
      <c r="E125" s="4" t="s">
        <v>46</v>
      </c>
      <c r="F125" s="26" t="s">
        <v>66</v>
      </c>
      <c r="G125" s="23" t="s">
        <v>48</v>
      </c>
      <c r="H125" s="27" t="s">
        <v>49</v>
      </c>
    </row>
    <row r="126" spans="1:8" ht="12.75" customHeight="1">
      <c r="A126" s="37"/>
      <c r="B126" s="32"/>
      <c r="C126" s="41"/>
      <c r="D126" s="5" t="s">
        <v>44</v>
      </c>
      <c r="E126" s="5" t="s">
        <v>45</v>
      </c>
      <c r="F126" s="29" t="s">
        <v>4</v>
      </c>
      <c r="G126" s="24" t="s">
        <v>47</v>
      </c>
      <c r="H126" s="30"/>
    </row>
    <row r="127" spans="1:8" ht="12.75" customHeight="1">
      <c r="A127" s="40"/>
      <c r="B127" s="37"/>
      <c r="C127" s="41"/>
      <c r="D127" s="6" t="s">
        <v>1</v>
      </c>
      <c r="E127" s="6" t="s">
        <v>1</v>
      </c>
      <c r="F127" s="28" t="s">
        <v>1</v>
      </c>
      <c r="G127" s="6" t="s">
        <v>1</v>
      </c>
      <c r="H127" s="31" t="s">
        <v>1</v>
      </c>
    </row>
    <row r="128" spans="1:8" ht="12.75" customHeight="1">
      <c r="A128" s="40"/>
      <c r="B128" s="37"/>
      <c r="C128" s="41"/>
      <c r="D128" s="42"/>
      <c r="E128" s="42"/>
      <c r="F128" s="42"/>
      <c r="G128" s="42"/>
      <c r="H128" s="42"/>
    </row>
    <row r="129" spans="1:8" ht="12.75" customHeight="1">
      <c r="A129" s="7" t="s">
        <v>82</v>
      </c>
      <c r="C129" s="20"/>
      <c r="D129" s="8">
        <v>42664</v>
      </c>
      <c r="E129" s="8">
        <v>150</v>
      </c>
      <c r="F129" s="8">
        <v>357</v>
      </c>
      <c r="G129" s="8">
        <f>23059+3072-3078</f>
        <v>23053</v>
      </c>
      <c r="H129" s="8">
        <f>SUM(D129:G129)</f>
        <v>66224</v>
      </c>
    </row>
    <row r="130" spans="1:8" ht="12.75" customHeight="1">
      <c r="A130" s="7"/>
      <c r="C130" s="20"/>
      <c r="D130" s="8"/>
      <c r="E130" s="8"/>
      <c r="F130" s="8"/>
      <c r="G130" s="8"/>
      <c r="H130" s="8"/>
    </row>
    <row r="131" spans="1:8" ht="12.75" customHeight="1">
      <c r="A131" s="7" t="s">
        <v>83</v>
      </c>
      <c r="C131" s="20"/>
      <c r="D131" s="8">
        <v>0</v>
      </c>
      <c r="E131" s="8">
        <v>0</v>
      </c>
      <c r="F131" s="8">
        <v>-18</v>
      </c>
      <c r="G131" s="8">
        <v>0</v>
      </c>
      <c r="H131" s="8">
        <f>SUM(D131:G131)</f>
        <v>-18</v>
      </c>
    </row>
    <row r="132" spans="1:8" ht="12.75" customHeight="1">
      <c r="A132" s="7"/>
      <c r="C132" s="20"/>
      <c r="D132" s="8"/>
      <c r="E132" s="8"/>
      <c r="F132" s="8"/>
      <c r="G132" s="8"/>
      <c r="H132" s="8"/>
    </row>
    <row r="133" spans="1:8" ht="12.75" customHeight="1">
      <c r="A133" s="7" t="s">
        <v>80</v>
      </c>
      <c r="C133" s="20"/>
      <c r="D133" s="8">
        <v>0</v>
      </c>
      <c r="E133" s="8">
        <v>0</v>
      </c>
      <c r="F133" s="8">
        <v>-113</v>
      </c>
      <c r="G133" s="8">
        <v>0</v>
      </c>
      <c r="H133" s="8">
        <f>SUM(D133:G133)</f>
        <v>-113</v>
      </c>
    </row>
    <row r="134" spans="1:8" ht="12.75" customHeight="1">
      <c r="A134" s="7" t="s">
        <v>68</v>
      </c>
      <c r="C134" s="20"/>
      <c r="D134" s="8"/>
      <c r="E134" s="8"/>
      <c r="F134" s="8"/>
      <c r="G134" s="8"/>
      <c r="H134" s="8"/>
    </row>
    <row r="135" spans="1:8" ht="12.75" customHeight="1">
      <c r="A135" s="7"/>
      <c r="C135" s="20"/>
      <c r="D135" s="8"/>
      <c r="E135" s="8"/>
      <c r="F135" s="8"/>
      <c r="G135" s="8"/>
      <c r="H135" s="8"/>
    </row>
    <row r="136" spans="1:8" ht="12.75" customHeight="1">
      <c r="A136" s="7" t="s">
        <v>81</v>
      </c>
      <c r="C136" s="20"/>
      <c r="D136" s="8">
        <v>0</v>
      </c>
      <c r="E136" s="8">
        <v>0</v>
      </c>
      <c r="F136" s="8">
        <v>-28</v>
      </c>
      <c r="G136" s="8">
        <v>0</v>
      </c>
      <c r="H136" s="8">
        <f>SUM(D136:G136)</f>
        <v>-28</v>
      </c>
    </row>
    <row r="137" spans="1:8" ht="12.75" customHeight="1">
      <c r="A137" s="7"/>
      <c r="C137" s="20"/>
      <c r="D137" s="8"/>
      <c r="E137" s="8"/>
      <c r="F137" s="8"/>
      <c r="G137" s="8"/>
      <c r="H137" s="8"/>
    </row>
    <row r="138" spans="1:8" ht="12.75" customHeight="1">
      <c r="A138" s="7" t="s">
        <v>67</v>
      </c>
      <c r="C138" s="20"/>
      <c r="D138" s="8">
        <v>0</v>
      </c>
      <c r="E138" s="8">
        <v>0</v>
      </c>
      <c r="F138" s="8">
        <v>0</v>
      </c>
      <c r="G138" s="8">
        <v>-3082</v>
      </c>
      <c r="H138" s="8">
        <f>SUM(D138:G138)</f>
        <v>-3082</v>
      </c>
    </row>
    <row r="139" spans="1:8" ht="12.75" customHeight="1">
      <c r="A139" s="7"/>
      <c r="C139" s="20"/>
      <c r="D139" s="8"/>
      <c r="E139" s="8"/>
      <c r="F139" s="8"/>
      <c r="G139" s="8"/>
      <c r="H139" s="8"/>
    </row>
    <row r="140" spans="1:8" ht="12.75" customHeight="1">
      <c r="A140" s="7" t="s">
        <v>51</v>
      </c>
      <c r="C140" s="20"/>
      <c r="D140" s="8">
        <v>0</v>
      </c>
      <c r="E140" s="8">
        <v>0</v>
      </c>
      <c r="F140" s="8">
        <v>0</v>
      </c>
      <c r="G140" s="8">
        <v>0</v>
      </c>
      <c r="H140" s="8">
        <f>SUM(D140:G140)</f>
        <v>0</v>
      </c>
    </row>
    <row r="141" spans="1:8" ht="12.75" customHeight="1">
      <c r="A141" s="7"/>
      <c r="C141" s="20"/>
      <c r="D141" s="8"/>
      <c r="E141" s="8"/>
      <c r="F141" s="8"/>
      <c r="G141" s="8"/>
      <c r="H141" s="8"/>
    </row>
    <row r="142" spans="1:8" ht="12.75" customHeight="1">
      <c r="A142" s="7" t="s">
        <v>50</v>
      </c>
      <c r="C142" s="20"/>
      <c r="D142" s="8">
        <v>140</v>
      </c>
      <c r="E142" s="8">
        <v>63</v>
      </c>
      <c r="F142" s="8">
        <v>0</v>
      </c>
      <c r="G142" s="8">
        <v>0</v>
      </c>
      <c r="H142" s="8">
        <f>SUM(D142:G142)</f>
        <v>203</v>
      </c>
    </row>
    <row r="143" spans="1:8" ht="12.75" customHeight="1">
      <c r="A143" s="7"/>
      <c r="C143" s="20"/>
      <c r="D143" s="8"/>
      <c r="E143" s="8"/>
      <c r="F143" s="8"/>
      <c r="G143" s="8"/>
      <c r="H143" s="8"/>
    </row>
    <row r="144" spans="1:8" ht="12.75" customHeight="1">
      <c r="A144" s="7" t="s">
        <v>52</v>
      </c>
      <c r="C144" s="20"/>
      <c r="D144" s="8">
        <v>0</v>
      </c>
      <c r="E144" s="8">
        <v>0</v>
      </c>
      <c r="F144" s="8">
        <v>0</v>
      </c>
      <c r="G144" s="8">
        <v>0</v>
      </c>
      <c r="H144" s="8">
        <f>SUM(D144:G144)</f>
        <v>0</v>
      </c>
    </row>
    <row r="145" spans="1:8" ht="12.75" customHeight="1">
      <c r="A145" s="7"/>
      <c r="C145" s="20"/>
      <c r="D145" s="8"/>
      <c r="E145" s="8"/>
      <c r="F145" s="8"/>
      <c r="G145" s="8"/>
      <c r="H145" s="8"/>
    </row>
    <row r="146" spans="1:8" ht="12.75" customHeight="1">
      <c r="A146" s="7" t="s">
        <v>78</v>
      </c>
      <c r="C146" s="20"/>
      <c r="D146" s="8">
        <v>0</v>
      </c>
      <c r="E146" s="8">
        <v>0</v>
      </c>
      <c r="F146" s="8">
        <v>0</v>
      </c>
      <c r="G146" s="8">
        <v>14644</v>
      </c>
      <c r="H146" s="8">
        <f>SUM(D146:G146)</f>
        <v>14644</v>
      </c>
    </row>
    <row r="147" spans="1:8" ht="12.75" customHeight="1">
      <c r="A147" s="7"/>
      <c r="C147" s="20"/>
      <c r="D147" s="9"/>
      <c r="E147" s="9"/>
      <c r="F147" s="9"/>
      <c r="G147" s="9"/>
      <c r="H147" s="9"/>
    </row>
    <row r="148" spans="1:8" ht="12.75" customHeight="1">
      <c r="A148" s="7" t="s">
        <v>88</v>
      </c>
      <c r="C148" s="20"/>
      <c r="D148" s="8">
        <f>SUM(D129:D147)</f>
        <v>42804</v>
      </c>
      <c r="E148" s="8">
        <f>SUM(E129:E147)</f>
        <v>213</v>
      </c>
      <c r="F148" s="8">
        <f>SUM(F129:F147)</f>
        <v>198</v>
      </c>
      <c r="G148" s="8">
        <f>SUM(G129:G147)</f>
        <v>34615</v>
      </c>
      <c r="H148" s="8">
        <f>SUM(H129:H147)</f>
        <v>77830</v>
      </c>
    </row>
    <row r="149" spans="1:8" ht="7.5" customHeight="1" thickBot="1">
      <c r="A149" s="7"/>
      <c r="C149" s="20"/>
      <c r="D149" s="14"/>
      <c r="E149" s="14"/>
      <c r="F149" s="14"/>
      <c r="G149" s="14"/>
      <c r="H149" s="14"/>
    </row>
    <row r="150" spans="1:8" ht="12.75" customHeight="1">
      <c r="A150" s="40"/>
      <c r="B150" s="37"/>
      <c r="C150" s="41"/>
      <c r="D150" s="42"/>
      <c r="E150" s="42"/>
      <c r="F150" s="42"/>
      <c r="G150" s="42"/>
      <c r="H150" s="42"/>
    </row>
    <row r="151" spans="1:8" ht="12.75" customHeight="1">
      <c r="A151" s="40"/>
      <c r="B151" s="37"/>
      <c r="C151" s="41"/>
      <c r="D151" s="42"/>
      <c r="E151" s="42"/>
      <c r="F151" s="42"/>
      <c r="G151" s="42"/>
      <c r="H151" s="42"/>
    </row>
    <row r="152" spans="1:8" ht="12.75" customHeight="1">
      <c r="A152" s="7" t="s">
        <v>90</v>
      </c>
      <c r="C152" s="20"/>
      <c r="D152" s="8">
        <f>D148</f>
        <v>42804</v>
      </c>
      <c r="E152" s="8">
        <f>E148</f>
        <v>213</v>
      </c>
      <c r="F152" s="8">
        <f>F148</f>
        <v>198</v>
      </c>
      <c r="G152" s="8">
        <f>G148</f>
        <v>34615</v>
      </c>
      <c r="H152" s="8">
        <f>SUM(D152:G152)</f>
        <v>77830</v>
      </c>
    </row>
    <row r="153" spans="1:8" ht="12.75" customHeight="1">
      <c r="A153" s="7"/>
      <c r="C153" s="20"/>
      <c r="D153" s="8"/>
      <c r="E153" s="8"/>
      <c r="F153" s="8"/>
      <c r="G153" s="8"/>
      <c r="H153" s="8"/>
    </row>
    <row r="154" spans="1:8" ht="12.75" customHeight="1">
      <c r="A154" s="7" t="s">
        <v>83</v>
      </c>
      <c r="C154" s="20"/>
      <c r="D154" s="8">
        <v>0</v>
      </c>
      <c r="E154" s="8">
        <v>0</v>
      </c>
      <c r="F154" s="8">
        <v>-178</v>
      </c>
      <c r="G154" s="8">
        <v>0</v>
      </c>
      <c r="H154" s="8">
        <f aca="true" t="shared" si="0" ref="H154:H169">SUM(D154:G154)</f>
        <v>-178</v>
      </c>
    </row>
    <row r="155" spans="1:8" ht="12.75" customHeight="1">
      <c r="A155" s="7"/>
      <c r="C155" s="20"/>
      <c r="D155" s="8"/>
      <c r="E155" s="8"/>
      <c r="F155" s="8"/>
      <c r="G155" s="8"/>
      <c r="H155" s="8"/>
    </row>
    <row r="156" spans="1:8" ht="12.75" customHeight="1">
      <c r="A156" s="7" t="s">
        <v>80</v>
      </c>
      <c r="C156" s="20"/>
      <c r="D156" s="8">
        <v>0</v>
      </c>
      <c r="E156" s="8">
        <v>0</v>
      </c>
      <c r="F156" s="8">
        <v>0</v>
      </c>
      <c r="G156" s="8">
        <v>0</v>
      </c>
      <c r="H156" s="8">
        <f t="shared" si="0"/>
        <v>0</v>
      </c>
    </row>
    <row r="157" spans="1:8" ht="12.75" customHeight="1">
      <c r="A157" s="7" t="s">
        <v>68</v>
      </c>
      <c r="C157" s="20"/>
      <c r="D157" s="8"/>
      <c r="E157" s="8"/>
      <c r="F157" s="8"/>
      <c r="G157" s="8"/>
      <c r="H157" s="8"/>
    </row>
    <row r="158" spans="1:8" ht="12.75" customHeight="1">
      <c r="A158" s="7"/>
      <c r="C158" s="20"/>
      <c r="D158" s="8"/>
      <c r="E158" s="8"/>
      <c r="F158" s="8"/>
      <c r="G158" s="8"/>
      <c r="H158" s="8"/>
    </row>
    <row r="159" spans="1:8" ht="12.75" customHeight="1">
      <c r="A159" s="7" t="s">
        <v>81</v>
      </c>
      <c r="C159" s="20"/>
      <c r="D159" s="8">
        <v>0</v>
      </c>
      <c r="E159" s="8">
        <v>0</v>
      </c>
      <c r="F159" s="8">
        <v>-1</v>
      </c>
      <c r="G159" s="8">
        <v>0</v>
      </c>
      <c r="H159" s="8">
        <f t="shared" si="0"/>
        <v>-1</v>
      </c>
    </row>
    <row r="160" spans="1:8" ht="12.75" customHeight="1">
      <c r="A160" s="7"/>
      <c r="C160" s="20"/>
      <c r="D160" s="8"/>
      <c r="E160" s="8"/>
      <c r="F160" s="8"/>
      <c r="G160" s="8"/>
      <c r="H160" s="8"/>
    </row>
    <row r="161" spans="1:8" ht="12.75" customHeight="1">
      <c r="A161" s="7" t="s">
        <v>67</v>
      </c>
      <c r="C161" s="20"/>
      <c r="D161" s="8">
        <v>0</v>
      </c>
      <c r="E161" s="8">
        <v>0</v>
      </c>
      <c r="F161" s="8">
        <v>0</v>
      </c>
      <c r="G161" s="8">
        <v>-67</v>
      </c>
      <c r="H161" s="8">
        <f t="shared" si="0"/>
        <v>-67</v>
      </c>
    </row>
    <row r="162" spans="1:8" ht="12.75" customHeight="1">
      <c r="A162" s="7"/>
      <c r="C162" s="20"/>
      <c r="D162" s="8"/>
      <c r="E162" s="8"/>
      <c r="F162" s="8"/>
      <c r="G162" s="8"/>
      <c r="H162" s="8"/>
    </row>
    <row r="163" spans="1:8" ht="12.75" customHeight="1">
      <c r="A163" s="7" t="s">
        <v>92</v>
      </c>
      <c r="C163" s="20"/>
      <c r="D163" s="8">
        <v>5467</v>
      </c>
      <c r="E163" s="8">
        <v>0</v>
      </c>
      <c r="F163" s="8">
        <v>0</v>
      </c>
      <c r="G163" s="8">
        <v>-5467</v>
      </c>
      <c r="H163" s="8">
        <f t="shared" si="0"/>
        <v>0</v>
      </c>
    </row>
    <row r="164" spans="1:8" ht="12.75" customHeight="1">
      <c r="A164" s="7"/>
      <c r="C164" s="20"/>
      <c r="D164" s="8"/>
      <c r="E164" s="8"/>
      <c r="F164" s="8"/>
      <c r="G164" s="8"/>
      <c r="H164" s="8"/>
    </row>
    <row r="165" spans="1:8" ht="12.75" customHeight="1">
      <c r="A165" s="7" t="s">
        <v>50</v>
      </c>
      <c r="C165" s="20"/>
      <c r="D165" s="8">
        <f>18092+377</f>
        <v>18469</v>
      </c>
      <c r="E165" s="8">
        <f>2852+468</f>
        <v>3320</v>
      </c>
      <c r="F165" s="8">
        <v>0</v>
      </c>
      <c r="G165" s="8">
        <v>0</v>
      </c>
      <c r="H165" s="8">
        <f t="shared" si="0"/>
        <v>21789</v>
      </c>
    </row>
    <row r="166" spans="1:8" ht="12.75" customHeight="1">
      <c r="A166" s="7"/>
      <c r="C166" s="20"/>
      <c r="D166" s="8"/>
      <c r="E166" s="8"/>
      <c r="F166" s="8"/>
      <c r="G166" s="8"/>
      <c r="H166" s="8"/>
    </row>
    <row r="167" spans="1:8" ht="12.75" customHeight="1">
      <c r="A167" s="7" t="s">
        <v>99</v>
      </c>
      <c r="C167" s="20"/>
      <c r="D167" s="8">
        <v>0</v>
      </c>
      <c r="E167" s="8">
        <v>-505</v>
      </c>
      <c r="F167" s="8">
        <v>0</v>
      </c>
      <c r="G167" s="8">
        <v>0</v>
      </c>
      <c r="H167" s="8">
        <f t="shared" si="0"/>
        <v>-505</v>
      </c>
    </row>
    <row r="168" spans="1:8" ht="12.75" customHeight="1">
      <c r="A168" s="7"/>
      <c r="C168" s="20"/>
      <c r="D168" s="8"/>
      <c r="E168" s="8"/>
      <c r="F168" s="8"/>
      <c r="G168" s="8"/>
      <c r="H168" s="8"/>
    </row>
    <row r="169" spans="1:8" ht="12.75" customHeight="1">
      <c r="A169" s="7" t="s">
        <v>78</v>
      </c>
      <c r="C169" s="20"/>
      <c r="D169" s="8">
        <v>0</v>
      </c>
      <c r="E169" s="8">
        <v>0</v>
      </c>
      <c r="F169" s="8">
        <v>0</v>
      </c>
      <c r="G169" s="8">
        <f>G35</f>
        <v>17402</v>
      </c>
      <c r="H169" s="8">
        <f t="shared" si="0"/>
        <v>17402</v>
      </c>
    </row>
    <row r="170" spans="1:8" ht="12.75" customHeight="1">
      <c r="A170" s="7"/>
      <c r="C170" s="20"/>
      <c r="D170" s="9"/>
      <c r="E170" s="9"/>
      <c r="F170" s="9"/>
      <c r="G170" s="9"/>
      <c r="H170" s="9"/>
    </row>
    <row r="171" spans="1:10" ht="12.75" customHeight="1">
      <c r="A171" s="7" t="s">
        <v>100</v>
      </c>
      <c r="C171" s="20"/>
      <c r="D171" s="8">
        <f>SUM(D152:D170)</f>
        <v>66740</v>
      </c>
      <c r="E171" s="8">
        <f>SUM(E152:E170)</f>
        <v>3028</v>
      </c>
      <c r="F171" s="8">
        <f>SUM(F152:F170)</f>
        <v>19</v>
      </c>
      <c r="G171" s="8">
        <f>SUM(G152:G170)</f>
        <v>46483</v>
      </c>
      <c r="H171" s="8">
        <f>SUM(H152:H170)</f>
        <v>116270</v>
      </c>
      <c r="I171" s="8">
        <f>SUM(D171:G171)-H171</f>
        <v>0</v>
      </c>
      <c r="J171" s="8">
        <f>H171-F99</f>
        <v>0</v>
      </c>
    </row>
    <row r="172" spans="1:8" ht="7.5" customHeight="1" thickBot="1">
      <c r="A172" s="7"/>
      <c r="C172" s="20"/>
      <c r="D172" s="14"/>
      <c r="E172" s="14"/>
      <c r="F172" s="14"/>
      <c r="G172" s="14"/>
      <c r="H172" s="14"/>
    </row>
    <row r="173" spans="1:8" ht="12.75" customHeight="1">
      <c r="A173" s="7"/>
      <c r="C173" s="20"/>
      <c r="D173" s="8"/>
      <c r="E173" s="8"/>
      <c r="F173" s="8"/>
      <c r="G173" s="8"/>
      <c r="H173" s="8"/>
    </row>
    <row r="174" spans="1:8" ht="12.75" customHeight="1">
      <c r="A174" s="7"/>
      <c r="C174" s="20"/>
      <c r="D174" s="8"/>
      <c r="E174" s="8"/>
      <c r="F174" s="8"/>
      <c r="G174" s="8"/>
      <c r="H174" s="8"/>
    </row>
    <row r="175" spans="1:8" ht="12.75" customHeight="1">
      <c r="A175" s="7" t="s">
        <v>85</v>
      </c>
      <c r="C175" s="20"/>
      <c r="F175" s="22"/>
      <c r="G175" s="22"/>
      <c r="H175" s="8"/>
    </row>
    <row r="176" spans="1:8" ht="12.75" customHeight="1">
      <c r="A176" s="7" t="s">
        <v>89</v>
      </c>
      <c r="B176" s="7"/>
      <c r="E176" s="13"/>
      <c r="F176" s="21"/>
      <c r="G176" s="13"/>
      <c r="H176" s="8"/>
    </row>
    <row r="177" spans="1:8" ht="12.75" customHeight="1">
      <c r="A177" s="7" t="s">
        <v>79</v>
      </c>
      <c r="B177" s="3"/>
      <c r="E177" s="13"/>
      <c r="F177" s="21"/>
      <c r="G177" s="13"/>
      <c r="H177" s="22"/>
    </row>
    <row r="178" spans="1:8" ht="12.75" customHeight="1">
      <c r="A178" s="7"/>
      <c r="C178" s="20"/>
      <c r="F178" s="22"/>
      <c r="G178" s="22"/>
      <c r="H178" s="22"/>
    </row>
    <row r="179" spans="1:8" ht="12.75" customHeight="1">
      <c r="A179" s="33" t="s">
        <v>87</v>
      </c>
      <c r="C179" s="20"/>
      <c r="F179" s="22"/>
      <c r="G179" s="22"/>
      <c r="H179" s="22"/>
    </row>
    <row r="180" spans="1:8" ht="12.75" customHeight="1">
      <c r="A180" s="1" t="s">
        <v>86</v>
      </c>
      <c r="C180" s="20"/>
      <c r="F180" s="22"/>
      <c r="G180" s="22"/>
      <c r="H180" s="22"/>
    </row>
    <row r="181" spans="1:8" ht="12.75" customHeight="1">
      <c r="A181" s="7"/>
      <c r="C181" s="20"/>
      <c r="F181" s="22"/>
      <c r="G181" s="22"/>
      <c r="H181" s="22"/>
    </row>
    <row r="182" spans="1:8" ht="12.75" customHeight="1">
      <c r="A182" s="34" t="s">
        <v>74</v>
      </c>
      <c r="C182" s="20"/>
      <c r="F182" s="22"/>
      <c r="G182" s="22"/>
      <c r="H182" s="22"/>
    </row>
    <row r="183" spans="1:10" ht="12.75" customHeight="1">
      <c r="A183" s="34" t="str">
        <f>A5</f>
        <v>For The Quarter Ended 31 December 2005</v>
      </c>
      <c r="C183" s="20"/>
      <c r="F183" s="22"/>
      <c r="G183" s="22"/>
      <c r="H183" s="22"/>
      <c r="J183" s="37"/>
    </row>
    <row r="184" spans="1:10" ht="12.75" customHeight="1">
      <c r="A184" s="7"/>
      <c r="C184" s="20"/>
      <c r="F184" s="23" t="s">
        <v>101</v>
      </c>
      <c r="G184" s="22"/>
      <c r="H184" s="23" t="str">
        <f>F184</f>
        <v>12 Months</v>
      </c>
      <c r="J184" s="29"/>
    </row>
    <row r="185" spans="1:10" ht="12.75" customHeight="1">
      <c r="A185" s="7"/>
      <c r="C185" s="20"/>
      <c r="F185" s="24" t="s">
        <v>33</v>
      </c>
      <c r="G185" s="22"/>
      <c r="H185" s="24" t="s">
        <v>33</v>
      </c>
      <c r="J185" s="29"/>
    </row>
    <row r="186" spans="1:10" ht="12.75" customHeight="1">
      <c r="A186" s="7"/>
      <c r="C186" s="20"/>
      <c r="F186" s="43">
        <f>E10</f>
        <v>38717</v>
      </c>
      <c r="G186" s="22"/>
      <c r="H186" s="43">
        <f>F10</f>
        <v>38352</v>
      </c>
      <c r="J186" s="29"/>
    </row>
    <row r="187" spans="1:10" ht="12.75" customHeight="1">
      <c r="A187" s="7"/>
      <c r="C187" s="20"/>
      <c r="F187" s="25" t="s">
        <v>1</v>
      </c>
      <c r="G187" s="22"/>
      <c r="H187" s="25" t="s">
        <v>1</v>
      </c>
      <c r="J187" s="29"/>
    </row>
    <row r="188" spans="1:10" ht="12.75" customHeight="1">
      <c r="A188" s="7"/>
      <c r="C188" s="20"/>
      <c r="E188" s="8"/>
      <c r="F188" s="8"/>
      <c r="G188" s="8"/>
      <c r="H188" s="8"/>
      <c r="J188" s="13"/>
    </row>
    <row r="189" spans="1:10" ht="12.75" customHeight="1">
      <c r="A189" s="15" t="s">
        <v>34</v>
      </c>
      <c r="C189" s="20"/>
      <c r="E189" s="8"/>
      <c r="F189" s="8"/>
      <c r="G189" s="8"/>
      <c r="H189" s="8"/>
      <c r="J189" s="13"/>
    </row>
    <row r="190" spans="1:10" ht="12.75" customHeight="1">
      <c r="A190" s="7" t="s">
        <v>76</v>
      </c>
      <c r="C190" s="20"/>
      <c r="E190" s="8"/>
      <c r="F190" s="8">
        <f>G23</f>
        <v>23629</v>
      </c>
      <c r="G190" s="8"/>
      <c r="H190" s="8">
        <v>22143</v>
      </c>
      <c r="J190" s="13"/>
    </row>
    <row r="191" spans="1:10" ht="12.75" customHeight="1">
      <c r="A191" s="7"/>
      <c r="C191" s="20"/>
      <c r="E191" s="8"/>
      <c r="F191" s="8"/>
      <c r="G191" s="8"/>
      <c r="H191" s="8"/>
      <c r="J191" s="13"/>
    </row>
    <row r="192" spans="1:10" ht="12.75" customHeight="1">
      <c r="A192" s="7" t="s">
        <v>35</v>
      </c>
      <c r="C192" s="20"/>
      <c r="E192" s="8"/>
      <c r="F192" s="8"/>
      <c r="G192" s="8"/>
      <c r="H192" s="8"/>
      <c r="J192" s="13"/>
    </row>
    <row r="193" spans="1:10" ht="12.75" customHeight="1">
      <c r="A193" s="7"/>
      <c r="B193" s="1" t="s">
        <v>36</v>
      </c>
      <c r="C193" s="20"/>
      <c r="E193" s="8"/>
      <c r="F193" s="8">
        <f>3758+84</f>
        <v>3842</v>
      </c>
      <c r="G193" s="8"/>
      <c r="H193" s="8">
        <f>113+445+1968-113-8</f>
        <v>2405</v>
      </c>
      <c r="J193" s="13"/>
    </row>
    <row r="194" spans="1:10" ht="12.75" customHeight="1">
      <c r="A194" s="7"/>
      <c r="B194" s="1" t="s">
        <v>56</v>
      </c>
      <c r="C194" s="20"/>
      <c r="E194" s="8"/>
      <c r="F194" s="8">
        <v>-5498</v>
      </c>
      <c r="G194" s="8"/>
      <c r="H194" s="8">
        <f>293+2-27-81-39-18-258-293-5737-2+258</f>
        <v>-5902</v>
      </c>
      <c r="J194" s="13"/>
    </row>
    <row r="195" spans="1:10" ht="12.75" customHeight="1">
      <c r="A195" s="7"/>
      <c r="C195" s="20"/>
      <c r="E195" s="8"/>
      <c r="F195" s="9"/>
      <c r="G195" s="8"/>
      <c r="H195" s="9"/>
      <c r="J195" s="13"/>
    </row>
    <row r="196" spans="1:10" ht="12.75" customHeight="1">
      <c r="A196" s="7" t="s">
        <v>37</v>
      </c>
      <c r="C196" s="20"/>
      <c r="E196" s="8"/>
      <c r="F196" s="8">
        <f>SUM(F190:F195)</f>
        <v>21973</v>
      </c>
      <c r="G196" s="8"/>
      <c r="H196" s="8">
        <f>SUM(H190:H195)</f>
        <v>18646</v>
      </c>
      <c r="J196" s="13"/>
    </row>
    <row r="197" spans="1:10" ht="12.75" customHeight="1">
      <c r="A197" s="7"/>
      <c r="C197" s="20"/>
      <c r="E197" s="8"/>
      <c r="F197" s="8"/>
      <c r="G197" s="8"/>
      <c r="H197" s="8"/>
      <c r="J197" s="13"/>
    </row>
    <row r="198" spans="1:10" ht="12.75" customHeight="1">
      <c r="A198" s="7" t="s">
        <v>38</v>
      </c>
      <c r="C198" s="20"/>
      <c r="E198" s="8"/>
      <c r="F198" s="8"/>
      <c r="G198" s="8"/>
      <c r="H198" s="8"/>
      <c r="J198" s="13"/>
    </row>
    <row r="199" spans="1:10" ht="12.75" customHeight="1">
      <c r="A199" s="7"/>
      <c r="B199" s="1" t="s">
        <v>39</v>
      </c>
      <c r="C199" s="20"/>
      <c r="E199" s="8"/>
      <c r="F199" s="8">
        <v>-1404</v>
      </c>
      <c r="G199" s="8"/>
      <c r="H199" s="8">
        <f>-5278-24376+14076+1</f>
        <v>-15577</v>
      </c>
      <c r="J199" s="13"/>
    </row>
    <row r="200" spans="1:10" ht="12.75" customHeight="1">
      <c r="A200" s="7"/>
      <c r="B200" s="1" t="s">
        <v>40</v>
      </c>
      <c r="C200" s="20"/>
      <c r="E200" s="8"/>
      <c r="F200" s="8">
        <v>-54581</v>
      </c>
      <c r="G200" s="8"/>
      <c r="H200" s="8">
        <v>2073</v>
      </c>
      <c r="J200" s="13"/>
    </row>
    <row r="201" spans="1:10" ht="12.75" customHeight="1">
      <c r="A201" s="7"/>
      <c r="C201" s="20"/>
      <c r="E201" s="8"/>
      <c r="F201" s="9"/>
      <c r="G201" s="8"/>
      <c r="H201" s="9"/>
      <c r="J201" s="13"/>
    </row>
    <row r="202" spans="1:10" ht="12.75" customHeight="1">
      <c r="A202" s="7" t="s">
        <v>71</v>
      </c>
      <c r="C202" s="20"/>
      <c r="E202" s="8"/>
      <c r="F202" s="8">
        <f>SUM(F196:F201)</f>
        <v>-34012</v>
      </c>
      <c r="G202" s="8"/>
      <c r="H202" s="8">
        <f>SUM(H196:H201)</f>
        <v>5142</v>
      </c>
      <c r="J202" s="13"/>
    </row>
    <row r="203" spans="1:10" ht="12.75" customHeight="1">
      <c r="A203" s="7"/>
      <c r="C203" s="20"/>
      <c r="E203" s="8"/>
      <c r="F203" s="8"/>
      <c r="G203" s="8"/>
      <c r="H203" s="8"/>
      <c r="J203" s="13"/>
    </row>
    <row r="204" spans="1:10" ht="12.75" customHeight="1">
      <c r="A204" s="15" t="s">
        <v>69</v>
      </c>
      <c r="C204" s="20"/>
      <c r="E204" s="8"/>
      <c r="F204" s="8"/>
      <c r="G204" s="8"/>
      <c r="H204" s="8"/>
      <c r="J204" s="13"/>
    </row>
    <row r="205" spans="1:10" ht="12.75" customHeight="1">
      <c r="A205" s="7"/>
      <c r="B205" s="1" t="s">
        <v>41</v>
      </c>
      <c r="C205" s="20"/>
      <c r="E205" s="8"/>
      <c r="F205" s="10">
        <f>-2301-15160</f>
        <v>-17461</v>
      </c>
      <c r="G205" s="8"/>
      <c r="H205" s="10">
        <v>0</v>
      </c>
      <c r="J205" s="13"/>
    </row>
    <row r="206" spans="1:10" ht="12.75" customHeight="1">
      <c r="A206" s="7"/>
      <c r="B206" s="1" t="s">
        <v>84</v>
      </c>
      <c r="C206" s="20"/>
      <c r="E206" s="8"/>
      <c r="F206" s="12">
        <f>-6218+193</f>
        <v>-6025</v>
      </c>
      <c r="G206" s="8"/>
      <c r="H206" s="12">
        <f>-4934-258</f>
        <v>-5192</v>
      </c>
      <c r="J206" s="13"/>
    </row>
    <row r="207" spans="1:10" ht="12.75" customHeight="1">
      <c r="A207" s="7"/>
      <c r="C207" s="20"/>
      <c r="E207" s="8"/>
      <c r="F207" s="8">
        <f>SUM(F205:F206)</f>
        <v>-23486</v>
      </c>
      <c r="G207" s="8"/>
      <c r="H207" s="8">
        <f>SUM(H205:H206)</f>
        <v>-5192</v>
      </c>
      <c r="J207" s="13"/>
    </row>
    <row r="208" spans="1:10" ht="12.75" customHeight="1">
      <c r="A208" s="15" t="s">
        <v>70</v>
      </c>
      <c r="C208" s="20"/>
      <c r="E208" s="8"/>
      <c r="F208" s="8"/>
      <c r="G208" s="8"/>
      <c r="H208" s="8"/>
      <c r="J208" s="13"/>
    </row>
    <row r="209" spans="1:10" ht="12.75" customHeight="1">
      <c r="A209" s="7"/>
      <c r="B209" s="1" t="s">
        <v>57</v>
      </c>
      <c r="C209" s="20"/>
      <c r="E209" s="8"/>
      <c r="F209" s="10">
        <v>-3149</v>
      </c>
      <c r="G209" s="8"/>
      <c r="H209" s="10">
        <v>-3078</v>
      </c>
      <c r="J209" s="13"/>
    </row>
    <row r="210" spans="1:10" ht="12.75" customHeight="1">
      <c r="A210" s="7"/>
      <c r="B210" s="1" t="s">
        <v>50</v>
      </c>
      <c r="C210" s="20"/>
      <c r="E210" s="8"/>
      <c r="F210" s="11">
        <v>21284</v>
      </c>
      <c r="G210" s="8"/>
      <c r="H210" s="11">
        <v>203</v>
      </c>
      <c r="J210" s="13"/>
    </row>
    <row r="211" spans="1:10" ht="12.75" customHeight="1">
      <c r="A211" s="7"/>
      <c r="B211" s="1" t="s">
        <v>42</v>
      </c>
      <c r="C211" s="20"/>
      <c r="E211" s="8"/>
      <c r="F211" s="11">
        <v>33821</v>
      </c>
      <c r="G211" s="8"/>
      <c r="H211" s="11">
        <f>-205-78+1500+46</f>
        <v>1263</v>
      </c>
      <c r="J211" s="13"/>
    </row>
    <row r="212" spans="1:10" ht="12.75" customHeight="1">
      <c r="A212" s="7"/>
      <c r="B212" s="1" t="s">
        <v>64</v>
      </c>
      <c r="C212" s="20"/>
      <c r="E212" s="8"/>
      <c r="F212" s="12">
        <v>-293</v>
      </c>
      <c r="G212" s="8"/>
      <c r="H212" s="12">
        <v>0</v>
      </c>
      <c r="J212" s="13"/>
    </row>
    <row r="213" spans="1:10" ht="12.75" customHeight="1">
      <c r="A213" s="7"/>
      <c r="C213" s="20"/>
      <c r="E213" s="8"/>
      <c r="F213" s="8">
        <f>SUM(F209:F212)</f>
        <v>51663</v>
      </c>
      <c r="G213" s="8"/>
      <c r="H213" s="8">
        <f>SUM(H209:H212)</f>
        <v>-1612</v>
      </c>
      <c r="J213" s="13"/>
    </row>
    <row r="214" spans="1:10" ht="12.75" customHeight="1">
      <c r="A214" s="7"/>
      <c r="C214" s="20"/>
      <c r="E214" s="8"/>
      <c r="F214" s="9"/>
      <c r="G214" s="8"/>
      <c r="H214" s="9"/>
      <c r="J214" s="13"/>
    </row>
    <row r="215" spans="1:10" ht="12.75" customHeight="1">
      <c r="A215" s="15" t="s">
        <v>43</v>
      </c>
      <c r="C215" s="20"/>
      <c r="E215" s="8"/>
      <c r="F215" s="8">
        <f>F202+F207+F213</f>
        <v>-5835</v>
      </c>
      <c r="G215" s="8"/>
      <c r="H215" s="8">
        <f>H202+H207+H213</f>
        <v>-1662</v>
      </c>
      <c r="J215" s="13"/>
    </row>
    <row r="216" spans="1:10" ht="12.75" customHeight="1">
      <c r="A216" s="15"/>
      <c r="C216" s="20"/>
      <c r="E216" s="8"/>
      <c r="F216" s="8"/>
      <c r="G216" s="8"/>
      <c r="H216" s="8"/>
      <c r="J216" s="13"/>
    </row>
    <row r="217" spans="1:10" ht="12.75" customHeight="1">
      <c r="A217" s="15" t="s">
        <v>102</v>
      </c>
      <c r="C217" s="20"/>
      <c r="E217" s="8"/>
      <c r="F217" s="8">
        <v>3834</v>
      </c>
      <c r="G217" s="8"/>
      <c r="H217" s="8">
        <v>5524</v>
      </c>
      <c r="J217" s="13"/>
    </row>
    <row r="218" spans="1:10" ht="12.75" customHeight="1">
      <c r="A218" s="15" t="s">
        <v>65</v>
      </c>
      <c r="C218" s="20"/>
      <c r="E218" s="8"/>
      <c r="F218" s="8">
        <v>-1</v>
      </c>
      <c r="G218" s="8"/>
      <c r="H218" s="8">
        <v>-28</v>
      </c>
      <c r="J218" s="13"/>
    </row>
    <row r="219" spans="1:10" ht="12.75" customHeight="1">
      <c r="A219" s="15"/>
      <c r="C219" s="20"/>
      <c r="E219" s="8"/>
      <c r="F219" s="9"/>
      <c r="G219" s="8"/>
      <c r="H219" s="9"/>
      <c r="J219" s="13"/>
    </row>
    <row r="220" spans="1:10" ht="12.75" customHeight="1">
      <c r="A220" s="15" t="s">
        <v>103</v>
      </c>
      <c r="C220" s="20"/>
      <c r="E220" s="8"/>
      <c r="F220" s="8">
        <f>SUM(F215:F219)</f>
        <v>-2002</v>
      </c>
      <c r="G220" s="8"/>
      <c r="H220" s="8">
        <f>SUM(H215:H219)</f>
        <v>3834</v>
      </c>
      <c r="J220" s="13"/>
    </row>
    <row r="221" spans="1:10" ht="7.5" customHeight="1" thickBot="1">
      <c r="A221" s="15"/>
      <c r="C221" s="20"/>
      <c r="E221" s="8"/>
      <c r="F221" s="14"/>
      <c r="G221" s="8"/>
      <c r="H221" s="14"/>
      <c r="J221" s="13"/>
    </row>
    <row r="222" spans="1:10" ht="12.75" customHeight="1">
      <c r="A222" s="15"/>
      <c r="C222" s="20"/>
      <c r="E222" s="8"/>
      <c r="F222" s="13"/>
      <c r="G222" s="8"/>
      <c r="H222" s="13"/>
      <c r="J222" s="13"/>
    </row>
    <row r="223" spans="1:10" ht="12.75" customHeight="1">
      <c r="A223" s="15"/>
      <c r="C223" s="20"/>
      <c r="E223" s="8"/>
      <c r="F223" s="8"/>
      <c r="G223" s="8"/>
      <c r="H223" s="8"/>
      <c r="J223" s="13"/>
    </row>
    <row r="224" spans="1:10" ht="12.75" customHeight="1">
      <c r="A224" s="15" t="s">
        <v>103</v>
      </c>
      <c r="C224" s="20"/>
      <c r="E224" s="8"/>
      <c r="F224" s="8"/>
      <c r="G224" s="8"/>
      <c r="H224" s="8"/>
      <c r="J224" s="13"/>
    </row>
    <row r="225" spans="2:10" ht="12.75" customHeight="1">
      <c r="B225" s="1" t="s">
        <v>54</v>
      </c>
      <c r="C225" s="20"/>
      <c r="E225" s="8"/>
      <c r="F225" s="8">
        <v>1109</v>
      </c>
      <c r="G225" s="8"/>
      <c r="H225" s="8">
        <v>3123</v>
      </c>
      <c r="J225" s="13"/>
    </row>
    <row r="226" spans="1:10" ht="12.75" customHeight="1">
      <c r="A226" s="15"/>
      <c r="B226" s="1" t="s">
        <v>53</v>
      </c>
      <c r="C226" s="20"/>
      <c r="E226" s="8"/>
      <c r="F226" s="9">
        <v>3097</v>
      </c>
      <c r="G226" s="8"/>
      <c r="H226" s="9">
        <v>4259</v>
      </c>
      <c r="J226" s="13"/>
    </row>
    <row r="227" spans="1:10" ht="12.75" customHeight="1">
      <c r="A227" s="15"/>
      <c r="C227" s="20"/>
      <c r="E227" s="8"/>
      <c r="F227" s="8">
        <f>F225+F226</f>
        <v>4206</v>
      </c>
      <c r="G227" s="8"/>
      <c r="H227" s="8">
        <f>H225+H226</f>
        <v>7382</v>
      </c>
      <c r="I227" s="8">
        <f>F227-F72</f>
        <v>0</v>
      </c>
      <c r="J227" s="13"/>
    </row>
    <row r="228" spans="1:10" ht="12.75" customHeight="1">
      <c r="A228" s="15"/>
      <c r="B228" s="1" t="s">
        <v>55</v>
      </c>
      <c r="C228" s="20"/>
      <c r="E228" s="8"/>
      <c r="F228" s="9">
        <v>-6208</v>
      </c>
      <c r="G228" s="8"/>
      <c r="H228" s="9">
        <v>-3548</v>
      </c>
      <c r="I228" s="39" t="s">
        <v>73</v>
      </c>
      <c r="J228" s="13"/>
    </row>
    <row r="229" spans="3:10" ht="12.75" customHeight="1">
      <c r="C229" s="20"/>
      <c r="E229" s="8"/>
      <c r="F229" s="13">
        <f>F227+F228</f>
        <v>-2002</v>
      </c>
      <c r="G229" s="8"/>
      <c r="H229" s="13">
        <f>H227+H228</f>
        <v>3834</v>
      </c>
      <c r="I229" s="8">
        <f>F220-F229</f>
        <v>0</v>
      </c>
      <c r="J229" s="13">
        <f>H220-H229</f>
        <v>0</v>
      </c>
    </row>
    <row r="230" spans="1:10" ht="7.5" customHeight="1" thickBot="1">
      <c r="A230" s="15"/>
      <c r="C230" s="20"/>
      <c r="E230" s="8"/>
      <c r="F230" s="14"/>
      <c r="G230" s="8"/>
      <c r="H230" s="14"/>
      <c r="J230" s="13"/>
    </row>
    <row r="231" spans="1:10" ht="12.75" customHeight="1">
      <c r="A231" s="15"/>
      <c r="C231" s="20"/>
      <c r="E231" s="8"/>
      <c r="H231" s="8"/>
      <c r="I231" s="8"/>
      <c r="J231" s="13"/>
    </row>
    <row r="232" spans="1:10" ht="12.75" customHeight="1">
      <c r="A232" s="7" t="s">
        <v>75</v>
      </c>
      <c r="C232" s="20"/>
      <c r="E232" s="8"/>
      <c r="F232" s="8"/>
      <c r="G232" s="8"/>
      <c r="H232" s="8"/>
      <c r="J232" s="37"/>
    </row>
    <row r="233" spans="1:8" ht="12.75" customHeight="1">
      <c r="A233" s="7" t="s">
        <v>89</v>
      </c>
      <c r="B233" s="7"/>
      <c r="E233" s="13"/>
      <c r="F233" s="21"/>
      <c r="G233" s="13"/>
      <c r="H233" s="8"/>
    </row>
    <row r="234" spans="1:8" ht="12.75" customHeight="1">
      <c r="A234" s="7" t="s">
        <v>79</v>
      </c>
      <c r="B234" s="3"/>
      <c r="E234" s="13"/>
      <c r="F234" s="21"/>
      <c r="G234" s="13"/>
      <c r="H234" s="8"/>
    </row>
    <row r="235" spans="1:8" ht="12.75" customHeight="1">
      <c r="A235" s="7"/>
      <c r="B235" s="3"/>
      <c r="E235" s="13"/>
      <c r="F235" s="21"/>
      <c r="G235" s="13"/>
      <c r="H235" s="8"/>
    </row>
    <row r="236" spans="1:8" ht="12.75" customHeight="1">
      <c r="A236" s="38"/>
      <c r="B236" s="3"/>
      <c r="E236" s="13"/>
      <c r="F236" s="21"/>
      <c r="G236" s="13"/>
      <c r="H236" s="8"/>
    </row>
    <row r="237" spans="2:8" ht="12.75" customHeight="1">
      <c r="B237" s="20"/>
      <c r="C237" s="20"/>
      <c r="E237" s="8"/>
      <c r="F237" s="8"/>
      <c r="G237" s="8"/>
      <c r="H237" s="8"/>
    </row>
    <row r="238" spans="1:8" ht="12.75" customHeight="1">
      <c r="A238" s="7"/>
      <c r="B238" s="20"/>
      <c r="C238" s="20"/>
      <c r="E238" s="8"/>
      <c r="F238" s="8"/>
      <c r="G238" s="8"/>
      <c r="H238" s="8"/>
    </row>
    <row r="239" spans="1:8" ht="12.75" customHeight="1">
      <c r="A239" s="7"/>
      <c r="B239" s="20"/>
      <c r="C239" s="20"/>
      <c r="E239" s="35"/>
      <c r="F239" s="8"/>
      <c r="G239" s="8"/>
      <c r="H239" s="8"/>
    </row>
    <row r="240" spans="1:8" ht="12.75" customHeight="1">
      <c r="A240" s="7"/>
      <c r="B240" s="20"/>
      <c r="C240" s="20"/>
      <c r="E240" s="8"/>
      <c r="F240" s="8"/>
      <c r="G240" s="8"/>
      <c r="H240" s="8"/>
    </row>
    <row r="241" spans="1:8" ht="12.75" customHeight="1">
      <c r="A241" s="7"/>
      <c r="B241" s="20"/>
      <c r="C241" s="20"/>
      <c r="F241" s="8"/>
      <c r="G241" s="8"/>
      <c r="H241" s="8"/>
    </row>
    <row r="242" spans="1:8" ht="12.75" customHeight="1">
      <c r="A242" s="7"/>
      <c r="B242" s="20"/>
      <c r="C242" s="20"/>
      <c r="F242" s="8"/>
      <c r="G242" s="8"/>
      <c r="H242" s="8"/>
    </row>
    <row r="243" spans="1:8" ht="12.75" customHeight="1">
      <c r="A243" s="7"/>
      <c r="B243" s="20"/>
      <c r="C243" s="20"/>
      <c r="F243" s="8"/>
      <c r="G243" s="8"/>
      <c r="H243" s="8"/>
    </row>
    <row r="244" spans="1:8" ht="12.75" customHeight="1">
      <c r="A244" s="7"/>
      <c r="B244" s="3"/>
      <c r="C244" s="3"/>
      <c r="F244" s="8"/>
      <c r="G244" s="8"/>
      <c r="H244" s="8"/>
    </row>
    <row r="245" spans="1:8" ht="12.75" customHeight="1">
      <c r="A245" s="7"/>
      <c r="B245" s="3"/>
      <c r="C245" s="3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 customHeight="1">
      <c r="A247" s="7"/>
      <c r="B247" s="3"/>
      <c r="C247" s="3"/>
      <c r="F247" s="8"/>
      <c r="G247" s="8"/>
      <c r="H247" s="8"/>
    </row>
    <row r="248" spans="1:8" ht="12.75" customHeight="1">
      <c r="A248" s="7"/>
      <c r="B248" s="3"/>
      <c r="C248" s="3"/>
      <c r="F248" s="8"/>
      <c r="G248" s="8"/>
      <c r="H248" s="8"/>
    </row>
    <row r="249" spans="1:8" ht="12.75" customHeight="1">
      <c r="A249" s="7"/>
      <c r="B249" s="3"/>
      <c r="C249" s="3"/>
      <c r="F249" s="8"/>
      <c r="G249" s="8"/>
      <c r="H249" s="8"/>
    </row>
    <row r="250" spans="1:8" ht="12.75" customHeight="1">
      <c r="A250" s="7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8" ht="12.75">
      <c r="A306" s="3"/>
      <c r="B306" s="3"/>
      <c r="C306" s="3"/>
      <c r="F306" s="8"/>
      <c r="G306" s="8"/>
      <c r="H306" s="8"/>
    </row>
    <row r="307" spans="1:8" ht="12.75">
      <c r="A307" s="3"/>
      <c r="B307" s="3"/>
      <c r="C307" s="3"/>
      <c r="F307" s="8"/>
      <c r="G307" s="8"/>
      <c r="H307" s="8"/>
    </row>
    <row r="308" spans="1:8" ht="12.75">
      <c r="A308" s="3"/>
      <c r="B308" s="3"/>
      <c r="C308" s="3"/>
      <c r="F308" s="8"/>
      <c r="G308" s="8"/>
      <c r="H308" s="8"/>
    </row>
    <row r="309" spans="1:8" ht="12.75">
      <c r="A309" s="3"/>
      <c r="B309" s="3"/>
      <c r="C309" s="3"/>
      <c r="F309" s="8"/>
      <c r="G309" s="8"/>
      <c r="H309" s="8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</sheetData>
  <mergeCells count="2">
    <mergeCell ref="E7:F7"/>
    <mergeCell ref="G7:H7"/>
  </mergeCells>
  <printOptions/>
  <pageMargins left="0.95" right="0.75" top="0.91" bottom="0.79" header="0.5" footer="0.56"/>
  <pageSetup horizontalDpi="600" verticalDpi="600" orientation="portrait" paperSize="9" scale="95" r:id="rId1"/>
  <headerFooter alignWithMargins="0">
    <oddFooter>&amp;C&amp;"Times New Roman,Regular"&amp;P</oddFooter>
  </headerFooter>
  <rowBreaks count="3" manualBreakCount="3">
    <brk id="50" max="7" man="1"/>
    <brk id="118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HORWATH</cp:lastModifiedBy>
  <cp:lastPrinted>2006-02-28T06:10:33Z</cp:lastPrinted>
  <dcterms:created xsi:type="dcterms:W3CDTF">1999-10-27T01:59:58Z</dcterms:created>
  <dcterms:modified xsi:type="dcterms:W3CDTF">2006-02-28T06:11:07Z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-2019249135</vt:i4>
  </property>
  <property fmtid="{D5CDD505-2E9C-101B-9397-08002B2CF9AE}" pid="3" name="_EmailSubject">
    <vt:lpwstr>4th report</vt:lpwstr>
  </property>
  <property fmtid="{D5CDD505-2E9C-101B-9397-08002B2CF9AE}" pid="4" name="_AuthorEmail">
    <vt:lpwstr>thy@cbip.com.my</vt:lpwstr>
  </property>
  <property fmtid="{D5CDD505-2E9C-101B-9397-08002B2CF9AE}" pid="5" name="_AuthorEmailDisplayName">
    <vt:lpwstr>Tan Hock Yew</vt:lpwstr>
  </property>
</Properties>
</file>